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2005" sheetId="1" r:id="rId1"/>
    <sheet name="2006" sheetId="2" r:id="rId2"/>
  </sheets>
  <definedNames>
    <definedName name="_xlnm.Print_Area" localSheetId="0">'2005'!$A$1:$D$57</definedName>
    <definedName name="_xlnm.Print_Area" localSheetId="1">'2006'!$A$1:$D$55</definedName>
  </definedNames>
  <calcPr fullCalcOnLoad="1"/>
</workbook>
</file>

<file path=xl/sharedStrings.xml><?xml version="1.0" encoding="utf-8"?>
<sst xmlns="http://schemas.openxmlformats.org/spreadsheetml/2006/main" count="85" uniqueCount="43">
  <si>
    <t>York Farms Maintenance Corporation</t>
  </si>
  <si>
    <t>2005 Budget</t>
  </si>
  <si>
    <t>2005 Approved Budget</t>
  </si>
  <si>
    <t>2005 Actual</t>
  </si>
  <si>
    <t>2005 Variance</t>
  </si>
  <si>
    <t>EXPENSES</t>
  </si>
  <si>
    <t>Landscaping</t>
  </si>
  <si>
    <t>Fertilizing</t>
  </si>
  <si>
    <t>Grass Cutting</t>
  </si>
  <si>
    <t>Mulching</t>
  </si>
  <si>
    <t>Planting</t>
  </si>
  <si>
    <t>Gate Repairs</t>
  </si>
  <si>
    <t>Subtotal</t>
  </si>
  <si>
    <t>Insurance</t>
  </si>
  <si>
    <t>General Liability</t>
  </si>
  <si>
    <t>Directors and Officers</t>
  </si>
  <si>
    <t>Snow Removal</t>
  </si>
  <si>
    <t>Snow</t>
  </si>
  <si>
    <t>Salt</t>
  </si>
  <si>
    <t>Miscellaneous</t>
  </si>
  <si>
    <t>Utilities</t>
  </si>
  <si>
    <t>Post Office Box</t>
  </si>
  <si>
    <t>Bank Fees</t>
  </si>
  <si>
    <t>Legal Fees</t>
  </si>
  <si>
    <t>Taxes</t>
  </si>
  <si>
    <t>Administrative Cost</t>
  </si>
  <si>
    <t>Property Management</t>
  </si>
  <si>
    <t>Animal Control</t>
  </si>
  <si>
    <t>Back Dues Collection</t>
  </si>
  <si>
    <t>Cash Reserve</t>
  </si>
  <si>
    <t>Total Expenses</t>
  </si>
  <si>
    <t>INCOME</t>
  </si>
  <si>
    <r>
      <t xml:space="preserve">Dues = </t>
    </r>
    <r>
      <rPr>
        <b/>
        <sz val="10"/>
        <rFont val="Arial"/>
        <family val="2"/>
      </rPr>
      <t>$242.28</t>
    </r>
  </si>
  <si>
    <t>Deposits (Dues X 110 households)</t>
  </si>
  <si>
    <t>2004 Budget Surplus</t>
  </si>
  <si>
    <t>Account Balance</t>
  </si>
  <si>
    <t>Lawncare Reimburement</t>
  </si>
  <si>
    <t>Retention Pond</t>
  </si>
  <si>
    <t>Date Revised - 7/18/05</t>
  </si>
  <si>
    <t>2006 Budget</t>
  </si>
  <si>
    <t>2005 Budget Surplus</t>
  </si>
  <si>
    <t xml:space="preserve">Miscellaneous </t>
  </si>
  <si>
    <r>
      <t xml:space="preserve">Dues = </t>
    </r>
    <r>
      <rPr>
        <b/>
        <sz val="10"/>
        <rFont val="Arial"/>
        <family val="2"/>
      </rPr>
      <t>$200.00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</si>
</sst>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(* #,##0.0000_);_(* \(#,##0.0000\);_(* &quot;-&quot;????_);_(@_)"/>
  </numFmts>
  <fonts count="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4" fontId="1" fillId="0" borderId="0" xfId="17" applyFont="1" applyAlignment="1">
      <alignment/>
    </xf>
    <xf numFmtId="44" fontId="1" fillId="0" borderId="0" xfId="17" applyFont="1" applyAlignment="1">
      <alignment horizontal="center"/>
    </xf>
    <xf numFmtId="0" fontId="1" fillId="0" borderId="1" xfId="0" applyFont="1" applyBorder="1" applyAlignment="1">
      <alignment/>
    </xf>
    <xf numFmtId="44" fontId="1" fillId="0" borderId="2" xfId="17" applyFont="1" applyBorder="1" applyAlignment="1">
      <alignment/>
    </xf>
    <xf numFmtId="44" fontId="1" fillId="0" borderId="2" xfId="17" applyFont="1" applyBorder="1" applyAlignment="1">
      <alignment horizontal="center"/>
    </xf>
    <xf numFmtId="44" fontId="1" fillId="0" borderId="3" xfId="17" applyFont="1" applyBorder="1" applyAlignment="1">
      <alignment horizontal="center"/>
    </xf>
    <xf numFmtId="0" fontId="1" fillId="0" borderId="4" xfId="0" applyFont="1" applyBorder="1" applyAlignment="1">
      <alignment/>
    </xf>
    <xf numFmtId="44" fontId="0" fillId="0" borderId="0" xfId="17" applyBorder="1" applyAlignment="1">
      <alignment/>
    </xf>
    <xf numFmtId="44" fontId="0" fillId="0" borderId="5" xfId="17" applyBorder="1" applyAlignment="1">
      <alignment/>
    </xf>
    <xf numFmtId="0" fontId="0" fillId="0" borderId="4" xfId="0" applyBorder="1" applyAlignment="1">
      <alignment horizontal="right"/>
    </xf>
    <xf numFmtId="0" fontId="1" fillId="0" borderId="4" xfId="0" applyFont="1" applyBorder="1" applyAlignment="1">
      <alignment horizontal="right"/>
    </xf>
    <xf numFmtId="44" fontId="1" fillId="0" borderId="0" xfId="17" applyFont="1" applyBorder="1" applyAlignment="1">
      <alignment/>
    </xf>
    <xf numFmtId="44" fontId="1" fillId="0" borderId="5" xfId="17" applyFont="1" applyBorder="1" applyAlignment="1">
      <alignment/>
    </xf>
    <xf numFmtId="44" fontId="0" fillId="0" borderId="0" xfId="0" applyNumberFormat="1" applyAlignment="1">
      <alignment/>
    </xf>
    <xf numFmtId="0" fontId="0" fillId="2" borderId="4" xfId="0" applyFill="1" applyBorder="1" applyAlignment="1">
      <alignment/>
    </xf>
    <xf numFmtId="44" fontId="0" fillId="2" borderId="0" xfId="17" applyFill="1" applyBorder="1" applyAlignment="1">
      <alignment/>
    </xf>
    <xf numFmtId="44" fontId="0" fillId="2" borderId="5" xfId="17" applyFill="1" applyBorder="1" applyAlignment="1">
      <alignment/>
    </xf>
    <xf numFmtId="44" fontId="0" fillId="0" borderId="5" xfId="17" applyFill="1" applyBorder="1" applyAlignment="1">
      <alignment/>
    </xf>
    <xf numFmtId="0" fontId="0" fillId="0" borderId="4" xfId="0" applyBorder="1" applyAlignment="1">
      <alignment/>
    </xf>
    <xf numFmtId="0" fontId="1" fillId="0" borderId="6" xfId="0" applyFont="1" applyBorder="1" applyAlignment="1">
      <alignment/>
    </xf>
    <xf numFmtId="44" fontId="1" fillId="0" borderId="7" xfId="17" applyFont="1" applyBorder="1" applyAlignment="1">
      <alignment/>
    </xf>
    <xf numFmtId="44" fontId="1" fillId="0" borderId="8" xfId="17" applyFont="1" applyBorder="1" applyAlignment="1">
      <alignment/>
    </xf>
    <xf numFmtId="0" fontId="1" fillId="0" borderId="0" xfId="0" applyFont="1" applyFill="1" applyAlignment="1">
      <alignment/>
    </xf>
    <xf numFmtId="44" fontId="1" fillId="0" borderId="0" xfId="17" applyFont="1" applyFill="1" applyAlignment="1">
      <alignment/>
    </xf>
    <xf numFmtId="44" fontId="0" fillId="0" borderId="0" xfId="17" applyFill="1" applyAlignment="1">
      <alignment/>
    </xf>
    <xf numFmtId="44" fontId="0" fillId="0" borderId="2" xfId="17" applyBorder="1" applyAlignment="1">
      <alignment/>
    </xf>
    <xf numFmtId="44" fontId="0" fillId="0" borderId="3" xfId="17" applyBorder="1" applyAlignment="1">
      <alignment/>
    </xf>
    <xf numFmtId="44" fontId="0" fillId="0" borderId="7" xfId="17" applyBorder="1" applyAlignment="1">
      <alignment/>
    </xf>
    <xf numFmtId="0" fontId="0" fillId="0" borderId="6" xfId="0" applyBorder="1" applyAlignment="1">
      <alignment/>
    </xf>
    <xf numFmtId="44" fontId="0" fillId="0" borderId="8" xfId="17" applyBorder="1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165" fontId="0" fillId="0" borderId="0" xfId="17" applyNumberForma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25">
      <selection activeCell="F58" sqref="F58"/>
    </sheetView>
  </sheetViews>
  <sheetFormatPr defaultColWidth="9.140625" defaultRowHeight="12.75"/>
  <cols>
    <col min="1" max="1" width="32.57421875" style="0" bestFit="1" customWidth="1"/>
    <col min="2" max="2" width="22.8515625" style="32" bestFit="1" customWidth="1"/>
    <col min="3" max="3" width="21.140625" style="32" customWidth="1"/>
    <col min="4" max="4" width="16.57421875" style="32" customWidth="1"/>
    <col min="6" max="7" width="11.28125" style="0" bestFit="1" customWidth="1"/>
  </cols>
  <sheetData>
    <row r="1" spans="1:4" ht="12.75">
      <c r="A1" s="35" t="s">
        <v>0</v>
      </c>
      <c r="B1" s="35"/>
      <c r="C1" s="35"/>
      <c r="D1" s="35"/>
    </row>
    <row r="2" spans="1:4" ht="12.75">
      <c r="A2" s="35" t="s">
        <v>1</v>
      </c>
      <c r="B2" s="35"/>
      <c r="C2" s="35"/>
      <c r="D2" s="35"/>
    </row>
    <row r="3" ht="12.75">
      <c r="A3" s="31" t="s">
        <v>38</v>
      </c>
    </row>
    <row r="5" spans="2:4" ht="13.5" thickBot="1">
      <c r="B5" s="1" t="s">
        <v>2</v>
      </c>
      <c r="C5" s="2" t="s">
        <v>3</v>
      </c>
      <c r="D5" s="2" t="s">
        <v>4</v>
      </c>
    </row>
    <row r="6" spans="1:4" ht="12.75">
      <c r="A6" s="3" t="s">
        <v>5</v>
      </c>
      <c r="B6" s="4"/>
      <c r="C6" s="5"/>
      <c r="D6" s="6"/>
    </row>
    <row r="7" spans="1:4" ht="12.75">
      <c r="A7" s="7" t="s">
        <v>6</v>
      </c>
      <c r="B7" s="8">
        <v>4300</v>
      </c>
      <c r="C7" s="8"/>
      <c r="D7" s="9"/>
    </row>
    <row r="8" spans="1:4" ht="12.75">
      <c r="A8" s="10" t="s">
        <v>7</v>
      </c>
      <c r="B8" s="8"/>
      <c r="C8" s="8"/>
      <c r="D8" s="9"/>
    </row>
    <row r="9" spans="1:4" ht="12.75">
      <c r="A9" s="10" t="s">
        <v>8</v>
      </c>
      <c r="B9" s="8"/>
      <c r="C9" s="8">
        <v>1300</v>
      </c>
      <c r="D9" s="9"/>
    </row>
    <row r="10" spans="1:4" ht="12.75">
      <c r="A10" s="10" t="s">
        <v>9</v>
      </c>
      <c r="B10" s="8"/>
      <c r="C10" s="8"/>
      <c r="D10" s="9"/>
    </row>
    <row r="11" spans="1:4" ht="12.75">
      <c r="A11" s="10" t="s">
        <v>10</v>
      </c>
      <c r="B11" s="8"/>
      <c r="C11" s="8"/>
      <c r="D11" s="9"/>
    </row>
    <row r="12" spans="1:6" ht="12.75">
      <c r="A12" s="10" t="s">
        <v>11</v>
      </c>
      <c r="B12" s="8">
        <v>1500</v>
      </c>
      <c r="C12" s="8">
        <v>359.38</v>
      </c>
      <c r="D12" s="9"/>
      <c r="F12" s="14"/>
    </row>
    <row r="13" spans="1:4" ht="12.75">
      <c r="A13" s="10" t="s">
        <v>37</v>
      </c>
      <c r="B13" s="8"/>
      <c r="C13" s="8">
        <v>800</v>
      </c>
      <c r="D13" s="9"/>
    </row>
    <row r="14" spans="1:6" ht="12.75">
      <c r="A14" s="11" t="s">
        <v>12</v>
      </c>
      <c r="B14" s="12">
        <f>SUM(B7:B12)</f>
        <v>5800</v>
      </c>
      <c r="C14" s="12">
        <f>SUM(C8:C13)</f>
        <v>2459.38</v>
      </c>
      <c r="D14" s="13">
        <f>B14-C14</f>
        <v>3340.62</v>
      </c>
      <c r="F14" s="14"/>
    </row>
    <row r="15" spans="1:6" ht="12.75">
      <c r="A15" s="15"/>
      <c r="B15" s="16"/>
      <c r="C15" s="16"/>
      <c r="D15" s="17"/>
      <c r="F15" s="14"/>
    </row>
    <row r="16" spans="1:4" ht="12.75">
      <c r="A16" s="7" t="s">
        <v>13</v>
      </c>
      <c r="B16" s="8">
        <v>1050</v>
      </c>
      <c r="C16" s="8"/>
      <c r="D16" s="9"/>
    </row>
    <row r="17" spans="1:4" ht="12.75">
      <c r="A17" s="10" t="s">
        <v>14</v>
      </c>
      <c r="B17" s="8"/>
      <c r="C17" s="8">
        <v>1030</v>
      </c>
      <c r="D17" s="9"/>
    </row>
    <row r="18" spans="1:4" ht="12.75">
      <c r="A18" s="10" t="s">
        <v>15</v>
      </c>
      <c r="B18" s="8"/>
      <c r="C18" s="8"/>
      <c r="D18" s="9"/>
    </row>
    <row r="19" spans="1:4" ht="12.75">
      <c r="A19" s="10"/>
      <c r="B19" s="8"/>
      <c r="C19" s="8"/>
      <c r="D19" s="9"/>
    </row>
    <row r="20" spans="1:4" ht="12.75">
      <c r="A20" s="10"/>
      <c r="B20" s="8"/>
      <c r="C20" s="8"/>
      <c r="D20" s="9"/>
    </row>
    <row r="21" spans="1:4" ht="12.75">
      <c r="A21" s="11" t="s">
        <v>12</v>
      </c>
      <c r="B21" s="12">
        <f>SUM(B16:B20)</f>
        <v>1050</v>
      </c>
      <c r="C21" s="12">
        <f>SUM(C16:C20)</f>
        <v>1030</v>
      </c>
      <c r="D21" s="13">
        <f>B21-C21</f>
        <v>20</v>
      </c>
    </row>
    <row r="22" spans="1:4" ht="12.75">
      <c r="A22" s="15"/>
      <c r="B22" s="16"/>
      <c r="C22" s="16"/>
      <c r="D22" s="17"/>
    </row>
    <row r="23" spans="1:4" ht="12.75">
      <c r="A23" s="7" t="s">
        <v>16</v>
      </c>
      <c r="B23" s="8">
        <v>2500</v>
      </c>
      <c r="C23" s="8"/>
      <c r="D23" s="9"/>
    </row>
    <row r="24" spans="1:4" ht="12.75">
      <c r="A24" s="10" t="s">
        <v>17</v>
      </c>
      <c r="B24" s="8"/>
      <c r="C24" s="8">
        <v>1405</v>
      </c>
      <c r="D24" s="9"/>
    </row>
    <row r="25" spans="1:4" ht="12.75">
      <c r="A25" s="10" t="s">
        <v>18</v>
      </c>
      <c r="B25" s="8"/>
      <c r="C25" s="8"/>
      <c r="D25" s="9"/>
    </row>
    <row r="26" spans="1:4" ht="12.75">
      <c r="A26" s="10"/>
      <c r="B26" s="8"/>
      <c r="C26" s="8"/>
      <c r="D26" s="9"/>
    </row>
    <row r="27" spans="1:4" ht="12.75">
      <c r="A27" s="11" t="s">
        <v>12</v>
      </c>
      <c r="B27" s="12">
        <f>SUM(B23:B26)</f>
        <v>2500</v>
      </c>
      <c r="C27" s="12">
        <f>SUM(C23:C26)</f>
        <v>1405</v>
      </c>
      <c r="D27" s="13">
        <f>B27-C27</f>
        <v>1095</v>
      </c>
    </row>
    <row r="28" spans="1:4" ht="12.75">
      <c r="A28" s="15"/>
      <c r="B28" s="16"/>
      <c r="C28" s="16"/>
      <c r="D28" s="17"/>
    </row>
    <row r="29" spans="1:7" ht="12.75">
      <c r="A29" s="7" t="s">
        <v>19</v>
      </c>
      <c r="B29" s="8"/>
      <c r="C29" s="8"/>
      <c r="D29" s="18"/>
      <c r="G29" s="14">
        <f>SUM(C53)</f>
        <v>30930.870000000003</v>
      </c>
    </row>
    <row r="30" spans="1:4" ht="12.75">
      <c r="A30" s="10" t="s">
        <v>20</v>
      </c>
      <c r="B30" s="8">
        <v>750</v>
      </c>
      <c r="C30" s="8">
        <v>482.48</v>
      </c>
      <c r="D30" s="9"/>
    </row>
    <row r="31" spans="1:4" ht="12.75">
      <c r="A31" s="10" t="s">
        <v>21</v>
      </c>
      <c r="B31" s="8">
        <v>32</v>
      </c>
      <c r="C31" s="8">
        <v>49</v>
      </c>
      <c r="D31" s="9"/>
    </row>
    <row r="32" spans="1:4" ht="12.75">
      <c r="A32" s="10" t="s">
        <v>22</v>
      </c>
      <c r="B32" s="8">
        <v>150</v>
      </c>
      <c r="C32" s="8"/>
      <c r="D32" s="9"/>
    </row>
    <row r="33" spans="1:4" ht="12.75">
      <c r="A33" s="10" t="s">
        <v>23</v>
      </c>
      <c r="B33" s="8">
        <v>2000</v>
      </c>
      <c r="C33" s="8"/>
      <c r="D33" s="9"/>
    </row>
    <row r="34" spans="1:4" ht="12.75">
      <c r="A34" s="10" t="s">
        <v>24</v>
      </c>
      <c r="B34" s="8">
        <v>38</v>
      </c>
      <c r="C34" s="8"/>
      <c r="D34" s="9"/>
    </row>
    <row r="35" spans="1:5" ht="12.75">
      <c r="A35" s="10" t="s">
        <v>25</v>
      </c>
      <c r="B35" s="8">
        <v>1050</v>
      </c>
      <c r="C35" s="8"/>
      <c r="D35" s="9"/>
      <c r="E35" s="14"/>
    </row>
    <row r="36" spans="1:4" ht="12.75">
      <c r="A36" s="10" t="s">
        <v>26</v>
      </c>
      <c r="B36" s="8">
        <v>5280</v>
      </c>
      <c r="C36" s="8">
        <v>2640</v>
      </c>
      <c r="D36" s="9"/>
    </row>
    <row r="37" spans="1:4" ht="12.75">
      <c r="A37" s="10" t="s">
        <v>27</v>
      </c>
      <c r="B37" s="8">
        <v>500</v>
      </c>
      <c r="C37" s="8"/>
      <c r="D37" s="9"/>
    </row>
    <row r="38" spans="1:4" ht="12.75">
      <c r="A38" s="10" t="s">
        <v>28</v>
      </c>
      <c r="B38" s="8">
        <v>7000</v>
      </c>
      <c r="C38" s="8">
        <v>1400</v>
      </c>
      <c r="D38" s="9"/>
    </row>
    <row r="39" spans="1:4" ht="12.75">
      <c r="A39" s="19"/>
      <c r="B39" s="8"/>
      <c r="C39" s="8"/>
      <c r="D39" s="9"/>
    </row>
    <row r="40" spans="1:4" ht="12.75">
      <c r="A40" s="7" t="s">
        <v>29</v>
      </c>
      <c r="B40" s="8">
        <v>1000</v>
      </c>
      <c r="C40" s="8"/>
      <c r="D40" s="9"/>
    </row>
    <row r="41" spans="1:4" ht="12.75">
      <c r="A41" s="19"/>
      <c r="B41" s="8"/>
      <c r="C41" s="8"/>
      <c r="D41" s="9"/>
    </row>
    <row r="42" spans="1:4" ht="12.75">
      <c r="A42" s="7" t="s">
        <v>12</v>
      </c>
      <c r="B42" s="12">
        <f>SUM(B30:B40)</f>
        <v>17800</v>
      </c>
      <c r="C42" s="12">
        <f>SUM(C30:C41)</f>
        <v>4571.48</v>
      </c>
      <c r="D42" s="13">
        <f>B42-C42</f>
        <v>13228.52</v>
      </c>
    </row>
    <row r="43" spans="1:4" ht="12.75">
      <c r="A43" s="7"/>
      <c r="B43" s="12"/>
      <c r="C43" s="12"/>
      <c r="D43" s="13"/>
    </row>
    <row r="44" spans="1:4" ht="13.5" thickBot="1">
      <c r="A44" s="20" t="s">
        <v>30</v>
      </c>
      <c r="B44" s="21">
        <f>SUM(B42,B27,B21,B14)</f>
        <v>27150</v>
      </c>
      <c r="C44" s="21">
        <f>SUM(C14,C21,C27,C42)</f>
        <v>9465.86</v>
      </c>
      <c r="D44" s="22">
        <f>B44-C44</f>
        <v>17684.14</v>
      </c>
    </row>
    <row r="45" spans="1:4" ht="13.5" thickBot="1">
      <c r="A45" s="23"/>
      <c r="B45" s="24"/>
      <c r="C45" s="25"/>
      <c r="D45" s="25"/>
    </row>
    <row r="46" spans="1:4" ht="12.75">
      <c r="A46" s="3" t="s">
        <v>31</v>
      </c>
      <c r="B46" s="26"/>
      <c r="C46" s="26"/>
      <c r="D46" s="27"/>
    </row>
    <row r="47" spans="1:4" ht="12.75">
      <c r="A47" s="7" t="s">
        <v>36</v>
      </c>
      <c r="B47" s="8"/>
      <c r="C47" s="12">
        <v>3500</v>
      </c>
      <c r="D47" s="9"/>
    </row>
    <row r="48" spans="1:4" ht="12.75">
      <c r="A48" s="19" t="s">
        <v>32</v>
      </c>
      <c r="B48" s="8"/>
      <c r="C48" s="8"/>
      <c r="D48" s="9"/>
    </row>
    <row r="49" spans="1:4" ht="12.75">
      <c r="A49" s="19" t="s">
        <v>33</v>
      </c>
      <c r="B49" s="12">
        <f>110*242.28</f>
        <v>26650.8</v>
      </c>
      <c r="C49" s="12">
        <v>22495.52</v>
      </c>
      <c r="D49" s="13">
        <f>B49-C49</f>
        <v>4155.279999999999</v>
      </c>
    </row>
    <row r="50" spans="1:4" ht="12.75">
      <c r="A50" s="19" t="s">
        <v>34</v>
      </c>
      <c r="B50" s="12">
        <v>4935.35</v>
      </c>
      <c r="C50" s="12">
        <v>4935.35</v>
      </c>
      <c r="D50" s="9">
        <f>B50-C50</f>
        <v>0</v>
      </c>
    </row>
    <row r="51" spans="1:4" ht="12.75">
      <c r="A51" s="19"/>
      <c r="B51" s="12"/>
      <c r="C51" s="12"/>
      <c r="D51" s="9"/>
    </row>
    <row r="52" spans="1:4" ht="13.5" thickBot="1">
      <c r="A52" s="19"/>
      <c r="B52" s="28"/>
      <c r="C52" s="28"/>
      <c r="D52" s="9"/>
    </row>
    <row r="53" spans="1:4" ht="12.75">
      <c r="A53" s="7" t="s">
        <v>12</v>
      </c>
      <c r="B53" s="12">
        <f>SUM(B49:B52)</f>
        <v>31586.15</v>
      </c>
      <c r="C53" s="12">
        <f>SUM(C47:C52)</f>
        <v>30930.870000000003</v>
      </c>
      <c r="D53" s="13">
        <f>B53-C53</f>
        <v>655.2799999999988</v>
      </c>
    </row>
    <row r="54" spans="1:4" ht="13.5" thickBot="1">
      <c r="A54" s="29"/>
      <c r="B54" s="28"/>
      <c r="C54" s="28"/>
      <c r="D54" s="30"/>
    </row>
    <row r="56" spans="1:7" ht="12.75">
      <c r="A56" s="31" t="s">
        <v>35</v>
      </c>
      <c r="B56" s="1"/>
      <c r="C56" s="1"/>
      <c r="D56" s="12">
        <f>C53-C44</f>
        <v>21465.010000000002</v>
      </c>
      <c r="F56" s="14"/>
      <c r="G56" s="14"/>
    </row>
    <row r="58" ht="12.75">
      <c r="D58" s="32">
        <f>D56-C50</f>
        <v>16529.660000000003</v>
      </c>
    </row>
  </sheetData>
  <mergeCells count="2">
    <mergeCell ref="A1:D1"/>
    <mergeCell ref="A2:D2"/>
  </mergeCells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37">
      <selection activeCell="C51" sqref="C51"/>
    </sheetView>
  </sheetViews>
  <sheetFormatPr defaultColWidth="9.140625" defaultRowHeight="12.75"/>
  <cols>
    <col min="1" max="1" width="32.57421875" style="0" bestFit="1" customWidth="1"/>
    <col min="2" max="2" width="22.8515625" style="32" bestFit="1" customWidth="1"/>
    <col min="3" max="3" width="21.140625" style="32" customWidth="1"/>
    <col min="4" max="4" width="16.57421875" style="32" customWidth="1"/>
    <col min="6" max="7" width="11.28125" style="0" bestFit="1" customWidth="1"/>
  </cols>
  <sheetData>
    <row r="1" spans="1:4" ht="12.75">
      <c r="A1" s="35" t="s">
        <v>0</v>
      </c>
      <c r="B1" s="35"/>
      <c r="C1" s="35"/>
      <c r="D1" s="35"/>
    </row>
    <row r="2" spans="1:4" ht="12.75">
      <c r="A2" s="35" t="s">
        <v>39</v>
      </c>
      <c r="B2" s="35"/>
      <c r="C2" s="35"/>
      <c r="D2" s="35"/>
    </row>
    <row r="3" ht="12.75">
      <c r="A3" s="31" t="s">
        <v>38</v>
      </c>
    </row>
    <row r="5" spans="2:4" ht="13.5" thickBot="1">
      <c r="B5" s="1" t="s">
        <v>2</v>
      </c>
      <c r="C5" s="2" t="s">
        <v>3</v>
      </c>
      <c r="D5" s="2" t="s">
        <v>4</v>
      </c>
    </row>
    <row r="6" spans="1:4" ht="12.75">
      <c r="A6" s="3" t="s">
        <v>5</v>
      </c>
      <c r="B6" s="4"/>
      <c r="C6" s="5"/>
      <c r="D6" s="6"/>
    </row>
    <row r="7" spans="1:4" ht="12.75">
      <c r="A7" s="7" t="s">
        <v>6</v>
      </c>
      <c r="B7" s="8">
        <v>4300</v>
      </c>
      <c r="C7" s="8"/>
      <c r="D7" s="9"/>
    </row>
    <row r="8" spans="1:4" ht="12.75">
      <c r="A8" s="10" t="s">
        <v>7</v>
      </c>
      <c r="B8" s="8"/>
      <c r="C8" s="8"/>
      <c r="D8" s="9"/>
    </row>
    <row r="9" spans="1:4" ht="12.75">
      <c r="A9" s="10" t="s">
        <v>8</v>
      </c>
      <c r="B9" s="8"/>
      <c r="C9" s="8"/>
      <c r="D9" s="9"/>
    </row>
    <row r="10" spans="1:4" ht="12.75">
      <c r="A10" s="10" t="s">
        <v>9</v>
      </c>
      <c r="B10" s="8"/>
      <c r="C10" s="8"/>
      <c r="D10" s="9"/>
    </row>
    <row r="11" spans="1:4" ht="12.75">
      <c r="A11" s="10" t="s">
        <v>10</v>
      </c>
      <c r="B11" s="8"/>
      <c r="C11" s="8"/>
      <c r="D11" s="9"/>
    </row>
    <row r="12" spans="1:6" ht="12.75">
      <c r="A12" s="10" t="s">
        <v>11</v>
      </c>
      <c r="B12" s="8">
        <v>1500</v>
      </c>
      <c r="C12" s="8"/>
      <c r="D12" s="9"/>
      <c r="F12" s="14"/>
    </row>
    <row r="13" spans="1:4" ht="12.75">
      <c r="A13" s="10" t="s">
        <v>37</v>
      </c>
      <c r="B13" s="8">
        <v>1000</v>
      </c>
      <c r="C13" s="8"/>
      <c r="D13" s="9"/>
    </row>
    <row r="14" spans="1:6" ht="12.75">
      <c r="A14" s="11" t="s">
        <v>12</v>
      </c>
      <c r="B14" s="12">
        <f>SUM(B7:B13)</f>
        <v>6800</v>
      </c>
      <c r="C14" s="12">
        <f>SUM(C8:C13)</f>
        <v>0</v>
      </c>
      <c r="D14" s="13">
        <f>B14-C14</f>
        <v>6800</v>
      </c>
      <c r="F14" s="14"/>
    </row>
    <row r="15" spans="1:6" ht="12.75">
      <c r="A15" s="15"/>
      <c r="B15" s="16"/>
      <c r="C15" s="16"/>
      <c r="D15" s="17"/>
      <c r="F15" s="14"/>
    </row>
    <row r="16" spans="1:4" ht="12.75">
      <c r="A16" s="7" t="s">
        <v>13</v>
      </c>
      <c r="B16" s="8"/>
      <c r="C16" s="8"/>
      <c r="D16" s="9"/>
    </row>
    <row r="17" spans="1:4" ht="12.75">
      <c r="A17" s="10" t="s">
        <v>14</v>
      </c>
      <c r="B17" s="8">
        <v>1030</v>
      </c>
      <c r="C17" s="8"/>
      <c r="D17" s="9"/>
    </row>
    <row r="18" spans="1:4" ht="12.75">
      <c r="A18" s="10" t="s">
        <v>15</v>
      </c>
      <c r="B18" s="8"/>
      <c r="C18" s="8"/>
      <c r="D18" s="9"/>
    </row>
    <row r="19" spans="1:4" ht="12.75">
      <c r="A19" s="10"/>
      <c r="B19" s="8"/>
      <c r="C19" s="8"/>
      <c r="D19" s="9"/>
    </row>
    <row r="20" spans="1:4" ht="12.75">
      <c r="A20" s="10"/>
      <c r="B20" s="8"/>
      <c r="C20" s="8"/>
      <c r="D20" s="9"/>
    </row>
    <row r="21" spans="1:4" ht="12.75">
      <c r="A21" s="11" t="s">
        <v>12</v>
      </c>
      <c r="B21" s="12">
        <f>SUM(B16:B20)</f>
        <v>1030</v>
      </c>
      <c r="C21" s="12">
        <f>SUM(C16:C20)</f>
        <v>0</v>
      </c>
      <c r="D21" s="13">
        <f>B21-C21</f>
        <v>1030</v>
      </c>
    </row>
    <row r="22" spans="1:4" ht="12.75">
      <c r="A22" s="15"/>
      <c r="B22" s="16"/>
      <c r="C22" s="16"/>
      <c r="D22" s="17"/>
    </row>
    <row r="23" spans="1:4" ht="12.75">
      <c r="A23" s="7" t="s">
        <v>16</v>
      </c>
      <c r="B23" s="8"/>
      <c r="C23" s="8"/>
      <c r="D23" s="9"/>
    </row>
    <row r="24" spans="1:4" ht="12.75">
      <c r="A24" s="10" t="s">
        <v>17</v>
      </c>
      <c r="B24" s="8">
        <v>2500</v>
      </c>
      <c r="C24" s="8"/>
      <c r="D24" s="9"/>
    </row>
    <row r="25" spans="1:4" ht="12.75">
      <c r="A25" s="10" t="s">
        <v>18</v>
      </c>
      <c r="B25" s="8"/>
      <c r="C25" s="8"/>
      <c r="D25" s="9"/>
    </row>
    <row r="26" spans="1:4" ht="12.75">
      <c r="A26" s="10"/>
      <c r="B26" s="8"/>
      <c r="C26" s="8"/>
      <c r="D26" s="9"/>
    </row>
    <row r="27" spans="1:4" ht="12.75">
      <c r="A27" s="11" t="s">
        <v>12</v>
      </c>
      <c r="B27" s="12">
        <f>SUM(B23:B26)</f>
        <v>2500</v>
      </c>
      <c r="C27" s="12">
        <f>SUM(C23:C26)</f>
        <v>0</v>
      </c>
      <c r="D27" s="13">
        <f>B27-C27</f>
        <v>2500</v>
      </c>
    </row>
    <row r="28" spans="1:4" ht="12.75">
      <c r="A28" s="15"/>
      <c r="B28" s="16"/>
      <c r="C28" s="16"/>
      <c r="D28" s="17"/>
    </row>
    <row r="29" spans="1:7" ht="12.75">
      <c r="A29" s="7" t="s">
        <v>19</v>
      </c>
      <c r="B29" s="8"/>
      <c r="C29" s="8"/>
      <c r="D29" s="18"/>
      <c r="G29" s="14"/>
    </row>
    <row r="30" spans="1:4" ht="12.75">
      <c r="A30" s="10" t="s">
        <v>20</v>
      </c>
      <c r="B30" s="8">
        <v>500</v>
      </c>
      <c r="C30" s="8"/>
      <c r="D30" s="9"/>
    </row>
    <row r="31" spans="1:4" ht="12.75">
      <c r="A31" s="10" t="s">
        <v>21</v>
      </c>
      <c r="B31" s="8">
        <v>50</v>
      </c>
      <c r="C31" s="8"/>
      <c r="D31" s="9"/>
    </row>
    <row r="32" spans="1:4" ht="12.75">
      <c r="A32" s="10" t="s">
        <v>22</v>
      </c>
      <c r="B32" s="8">
        <v>0</v>
      </c>
      <c r="C32" s="8"/>
      <c r="D32" s="9"/>
    </row>
    <row r="33" spans="1:4" ht="12.75">
      <c r="A33" s="10" t="s">
        <v>23</v>
      </c>
      <c r="B33" s="8">
        <v>2000</v>
      </c>
      <c r="C33" s="8"/>
      <c r="D33" s="9"/>
    </row>
    <row r="34" spans="1:4" ht="12.75">
      <c r="A34" s="10" t="s">
        <v>24</v>
      </c>
      <c r="B34" s="8">
        <v>38</v>
      </c>
      <c r="C34" s="8"/>
      <c r="D34" s="9"/>
    </row>
    <row r="35" spans="1:5" ht="12.75">
      <c r="A35" s="10" t="s">
        <v>25</v>
      </c>
      <c r="B35" s="8">
        <v>1050</v>
      </c>
      <c r="C35" s="8"/>
      <c r="D35" s="9"/>
      <c r="E35" s="14"/>
    </row>
    <row r="36" spans="1:4" ht="12.75">
      <c r="A36" s="10" t="s">
        <v>27</v>
      </c>
      <c r="B36" s="8">
        <v>500</v>
      </c>
      <c r="C36" s="8"/>
      <c r="D36" s="9"/>
    </row>
    <row r="37" spans="1:4" ht="12.75">
      <c r="A37" s="10" t="s">
        <v>28</v>
      </c>
      <c r="B37" s="8">
        <v>5000</v>
      </c>
      <c r="C37" s="8"/>
      <c r="D37" s="9"/>
    </row>
    <row r="38" spans="1:4" ht="15.75">
      <c r="A38" s="34" t="s">
        <v>41</v>
      </c>
      <c r="B38" s="8">
        <v>2500</v>
      </c>
      <c r="C38" s="8"/>
      <c r="D38" s="9"/>
    </row>
    <row r="39" spans="1:4" ht="12.75">
      <c r="A39" s="7" t="s">
        <v>29</v>
      </c>
      <c r="B39" s="8">
        <v>10000</v>
      </c>
      <c r="C39" s="8"/>
      <c r="D39" s="9"/>
    </row>
    <row r="40" spans="1:4" ht="12.75">
      <c r="A40" s="19"/>
      <c r="B40" s="8"/>
      <c r="C40" s="8"/>
      <c r="D40" s="9"/>
    </row>
    <row r="41" spans="1:4" ht="12.75">
      <c r="A41" s="7" t="s">
        <v>12</v>
      </c>
      <c r="B41" s="12">
        <f>SUM(B30:B39)</f>
        <v>21638</v>
      </c>
      <c r="C41" s="12">
        <f>SUM(C30:C40)</f>
        <v>0</v>
      </c>
      <c r="D41" s="13">
        <f>B41-C41</f>
        <v>21638</v>
      </c>
    </row>
    <row r="42" spans="1:4" ht="12.75">
      <c r="A42" s="7"/>
      <c r="B42" s="12"/>
      <c r="C42" s="12"/>
      <c r="D42" s="13"/>
    </row>
    <row r="43" spans="1:4" ht="13.5" thickBot="1">
      <c r="A43" s="20" t="s">
        <v>30</v>
      </c>
      <c r="B43" s="21">
        <f>SUM(B41,B27,B21,B14)</f>
        <v>31968</v>
      </c>
      <c r="C43" s="21">
        <f>SUM(C14,C21,C27,C41)</f>
        <v>0</v>
      </c>
      <c r="D43" s="22">
        <f>B43-C43</f>
        <v>31968</v>
      </c>
    </row>
    <row r="44" spans="1:4" ht="13.5" thickBot="1">
      <c r="A44" s="23"/>
      <c r="B44" s="24"/>
      <c r="C44" s="25"/>
      <c r="D44" s="25"/>
    </row>
    <row r="45" spans="1:4" ht="12.75">
      <c r="A45" s="3" t="s">
        <v>31</v>
      </c>
      <c r="B45" s="26"/>
      <c r="C45" s="26"/>
      <c r="D45" s="27"/>
    </row>
    <row r="46" spans="1:4" ht="12.75">
      <c r="A46" s="7"/>
      <c r="B46" s="8"/>
      <c r="C46" s="12"/>
      <c r="D46" s="9"/>
    </row>
    <row r="47" spans="1:4" ht="12.75">
      <c r="A47" s="19" t="s">
        <v>42</v>
      </c>
      <c r="B47" s="8"/>
      <c r="C47" s="8"/>
      <c r="D47" s="9"/>
    </row>
    <row r="48" spans="1:4" ht="12.75">
      <c r="A48" s="19" t="s">
        <v>33</v>
      </c>
      <c r="B48" s="12">
        <f>110*200</f>
        <v>22000</v>
      </c>
      <c r="C48" s="12"/>
      <c r="D48" s="13">
        <f>B48-C48</f>
        <v>22000</v>
      </c>
    </row>
    <row r="49" spans="1:4" ht="12.75">
      <c r="A49" s="19" t="s">
        <v>40</v>
      </c>
      <c r="B49" s="12">
        <f>'2005'!D56</f>
        <v>21465.010000000002</v>
      </c>
      <c r="C49" s="12"/>
      <c r="D49" s="9">
        <f>B49-C49</f>
        <v>21465.010000000002</v>
      </c>
    </row>
    <row r="50" spans="1:4" ht="12.75">
      <c r="A50" s="19"/>
      <c r="B50" s="12"/>
      <c r="C50" s="12"/>
      <c r="D50" s="9"/>
    </row>
    <row r="51" spans="1:4" ht="13.5" thickBot="1">
      <c r="A51" s="19"/>
      <c r="B51" s="28"/>
      <c r="C51" s="28"/>
      <c r="D51" s="9"/>
    </row>
    <row r="52" spans="1:4" ht="12.75">
      <c r="A52" s="7" t="s">
        <v>12</v>
      </c>
      <c r="B52" s="12">
        <f>SUM(B48:B51)</f>
        <v>43465.01</v>
      </c>
      <c r="C52" s="12">
        <f>SUM(C46:C51)</f>
        <v>0</v>
      </c>
      <c r="D52" s="13">
        <f>B52-C52</f>
        <v>43465.01</v>
      </c>
    </row>
    <row r="53" spans="1:4" ht="13.5" thickBot="1">
      <c r="A53" s="29"/>
      <c r="B53" s="28"/>
      <c r="C53" s="28"/>
      <c r="D53" s="30"/>
    </row>
    <row r="55" spans="1:7" ht="12.75">
      <c r="A55" s="31" t="s">
        <v>35</v>
      </c>
      <c r="B55" s="1"/>
      <c r="C55" s="1"/>
      <c r="D55" s="12">
        <f>C52-C43</f>
        <v>0</v>
      </c>
      <c r="F55" s="14"/>
      <c r="G55" s="14"/>
    </row>
    <row r="58" ht="12.75">
      <c r="B58" s="33"/>
    </row>
  </sheetData>
  <mergeCells count="2">
    <mergeCell ref="A1:D1"/>
    <mergeCell ref="A2:D2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Frederick Smith, Jr.</dc:creator>
  <cp:keywords/>
  <dc:description/>
  <cp:lastModifiedBy>smithf3</cp:lastModifiedBy>
  <cp:lastPrinted>2005-07-18T23:55:10Z</cp:lastPrinted>
  <dcterms:created xsi:type="dcterms:W3CDTF">2004-08-10T02:11:05Z</dcterms:created>
  <dcterms:modified xsi:type="dcterms:W3CDTF">2005-07-26T14:15:33Z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