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" windowWidth="13179" windowHeight="70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<sst xmlns="http://schemas.openxmlformats.org/spreadsheetml/2006/main" count="32" uniqueCount="32">
  <si>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York Farms Maintenance Corporation 2014-2015 budget</t>
  </si>
  <si>
    <t>Agenda</t>
  </si>
  <si>
    <t>1. Update: front entrance sign &amp; retention ponds</t>
  </si>
  <si>
    <t xml:space="preserve">2. Budget Meeting </t>
  </si>
  <si>
    <t>3. Election of officers</t>
  </si>
  <si>
    <t xml:space="preserve">Maintenance costs </t>
  </si>
  <si>
    <t>2013 Budget</t>
  </si>
  <si>
    <t>2013 Expenses</t>
  </si>
  <si>
    <t>2014 budget</t>
  </si>
  <si>
    <t>Landscaping &amp; fertilization</t>
  </si>
  <si>
    <t xml:space="preserve">Retention Pond Maintenance </t>
  </si>
  <si>
    <t>Structural repairs to retention ponds</t>
  </si>
  <si>
    <t>Front Entrance Lights Repair/Globes</t>
  </si>
  <si>
    <t>Utilities - Delmarva Power</t>
  </si>
  <si>
    <t>Front Entrance Sign Repair *</t>
  </si>
  <si>
    <t>Snow Removal and Salting</t>
  </si>
  <si>
    <t>Total Maintenance</t>
  </si>
  <si>
    <t>Administrative Costs</t>
  </si>
  <si>
    <t xml:space="preserve">NCC per parcel fee </t>
  </si>
  <si>
    <t xml:space="preserve">Attorney Fees for Delinquent Dues </t>
  </si>
  <si>
    <t>YFMC Insurance</t>
  </si>
  <si>
    <t>PO box</t>
  </si>
  <si>
    <t>Office supplies</t>
  </si>
  <si>
    <t>Taxes</t>
  </si>
  <si>
    <t>Legal expenses related to court filings</t>
  </si>
  <si>
    <t>Approval committee legal expenses</t>
  </si>
  <si>
    <t>Total Administrative Expenses</t>
  </si>
  <si>
    <t>Cash reserve</t>
  </si>
  <si>
    <t>Total Expenses</t>
  </si>
  <si>
    <t>Total Deposits</t>
  </si>
  <si>
    <t>Balance</t>
  </si>
  <si>
    <t>Net due per household (110)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</si>
</sst>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/>
    </xf>
    <xf numFmtId="164" fontId="0" fillId="0" borderId="10" xfId="44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164" fontId="3" fillId="0" borderId="10" xfId="44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164" fontId="4" fillId="0" borderId="10" xfId="44" applyNumberFormat="1" applyFont="1" applyFill="1" applyBorder="1" applyAlignment="1" applyProtection="1">
      <alignment/>
      <protection/>
    </xf>
    <xf numFmtId="16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2.28125" style="0" customWidth="1"/>
    <col min="2" max="2" width="11.8515625" style="0" customWidth="1"/>
    <col min="3" max="3" width="13.7109375" style="0" customWidth="1"/>
    <col min="4" max="4" width="11.8515625" style="0" customWidth="1"/>
  </cols>
  <sheetData>
    <row r="1" spans="1:4" ht="14.25">
      <c r="A1" s="15" t="s">
        <v>0</v>
      </c>
      <c r="B1" s="15"/>
      <c r="C1" s="15"/>
      <c r="D1" s="15"/>
    </row>
    <row r="2" spans="1:4" ht="14.25">
      <c r="A2" s="1" t="s">
        <v>1</v>
      </c>
      <c r="B2" s="2"/>
      <c r="C2" s="2"/>
      <c r="D2" s="2"/>
    </row>
    <row r="3" spans="1:4" ht="14.25">
      <c r="A3" s="3" t="s">
        <v>2</v>
      </c>
      <c r="B3" s="2"/>
      <c r="C3" s="2"/>
      <c r="D3" s="2"/>
    </row>
    <row r="4" spans="1:4" ht="14.25">
      <c r="A4" s="3" t="s">
        <v>3</v>
      </c>
      <c r="B4" s="2"/>
      <c r="C4" s="2"/>
      <c r="D4" s="2"/>
    </row>
    <row r="5" spans="1:4" ht="14.25">
      <c r="A5" s="3" t="s">
        <v>4</v>
      </c>
      <c r="B5" s="2"/>
      <c r="C5" s="2"/>
      <c r="D5" s="2"/>
    </row>
    <row r="6" spans="1:4" ht="14.25">
      <c r="A6" s="1" t="s">
        <v>5</v>
      </c>
      <c r="B6" s="4" t="s">
        <v>6</v>
      </c>
      <c r="C6" s="4" t="s">
        <v>7</v>
      </c>
      <c r="D6" s="4" t="s">
        <v>8</v>
      </c>
    </row>
    <row r="7" spans="1:4" ht="14.25">
      <c r="A7" s="5" t="s">
        <v>9</v>
      </c>
      <c r="B7" s="6">
        <v>4000</v>
      </c>
      <c r="C7" s="2">
        <f>336.6+1222.6+1009.8+448.8+725+561</f>
        <v>4303.8</v>
      </c>
      <c r="D7" s="2">
        <v>4300</v>
      </c>
    </row>
    <row r="8" spans="1:4" ht="14.25">
      <c r="A8" s="2" t="s">
        <v>10</v>
      </c>
      <c r="B8" s="6">
        <v>4500</v>
      </c>
      <c r="C8" s="2">
        <f>1270+725+300+300+125+300+384.85+1000</f>
        <v>4404.85</v>
      </c>
      <c r="D8" s="2">
        <v>4500</v>
      </c>
    </row>
    <row r="9" spans="1:4" ht="14.25">
      <c r="A9" s="2" t="s">
        <v>11</v>
      </c>
      <c r="B9" s="6">
        <v>400</v>
      </c>
      <c r="C9" s="2">
        <f>360+1310</f>
        <v>1670</v>
      </c>
      <c r="D9" s="2">
        <v>1700</v>
      </c>
    </row>
    <row r="10" spans="1:4" ht="14.25">
      <c r="A10" s="2" t="s">
        <v>12</v>
      </c>
      <c r="B10" s="6">
        <v>100</v>
      </c>
      <c r="C10" s="2">
        <v>11.96</v>
      </c>
      <c r="D10" s="2">
        <v>25</v>
      </c>
    </row>
    <row r="11" spans="1:4" ht="14.25">
      <c r="A11" s="2" t="s">
        <v>13</v>
      </c>
      <c r="B11" s="6">
        <v>680</v>
      </c>
      <c r="C11" s="2">
        <f>220+13.83+17.94+45.83</f>
        <v>297.6</v>
      </c>
      <c r="D11" s="2">
        <v>300</v>
      </c>
    </row>
    <row r="12" spans="1:4" ht="14.25">
      <c r="A12" s="2" t="s">
        <v>14</v>
      </c>
      <c r="B12" s="6">
        <v>1800</v>
      </c>
      <c r="C12" s="2">
        <v>0</v>
      </c>
      <c r="D12" s="2">
        <v>300</v>
      </c>
    </row>
    <row r="13" spans="1:4" ht="14.25">
      <c r="A13" s="2" t="s">
        <v>15</v>
      </c>
      <c r="B13" s="6">
        <v>3000</v>
      </c>
      <c r="C13" s="2">
        <v>800</v>
      </c>
      <c r="D13" s="2">
        <v>3000</v>
      </c>
    </row>
    <row r="14" spans="1:4" ht="14.25">
      <c r="A14" s="7" t="s">
        <v>16</v>
      </c>
      <c r="B14" s="8">
        <f>SUM(B7:B13)</f>
        <v>14480</v>
      </c>
      <c r="C14" s="8">
        <f>SUM(C7:C13)</f>
        <v>11488.210000000001</v>
      </c>
      <c r="D14" s="8">
        <f>SUM(D7:D13)</f>
        <v>14125</v>
      </c>
    </row>
    <row r="15" spans="1:4" ht="14.25">
      <c r="A15" s="7" t="s">
        <v>17</v>
      </c>
      <c r="B15" s="6"/>
      <c r="C15" s="2"/>
      <c r="D15" s="2"/>
    </row>
    <row r="16" spans="1:4" ht="14.25">
      <c r="A16" s="2" t="s">
        <v>18</v>
      </c>
      <c r="B16" s="6">
        <v>730</v>
      </c>
      <c r="C16" s="2">
        <v>730</v>
      </c>
      <c r="D16" s="2">
        <v>730</v>
      </c>
    </row>
    <row r="17" spans="1:4" ht="14.25">
      <c r="A17" s="2" t="s">
        <v>19</v>
      </c>
      <c r="B17" s="6">
        <v>1250</v>
      </c>
      <c r="C17" s="2"/>
      <c r="D17" s="2">
        <v>3600</v>
      </c>
    </row>
    <row r="18" spans="1:4" ht="14.25">
      <c r="A18" s="2" t="s">
        <v>20</v>
      </c>
      <c r="B18" s="6">
        <v>1050</v>
      </c>
      <c r="C18" s="2">
        <v>978</v>
      </c>
      <c r="D18" s="2">
        <v>1000</v>
      </c>
    </row>
    <row r="19" spans="1:4" ht="14.25">
      <c r="A19" s="2" t="s">
        <v>21</v>
      </c>
      <c r="B19" s="6">
        <v>44</v>
      </c>
      <c r="C19" s="2">
        <v>44</v>
      </c>
      <c r="D19" s="2">
        <v>44</v>
      </c>
    </row>
    <row r="20" spans="1:4" ht="14.25">
      <c r="A20" s="2" t="s">
        <v>22</v>
      </c>
      <c r="B20" s="6">
        <v>200</v>
      </c>
      <c r="C20" s="2">
        <f>35.8+14.01+80.81-44+3</f>
        <v>89.62</v>
      </c>
      <c r="D20" s="2">
        <v>90</v>
      </c>
    </row>
    <row r="21" spans="1:4" ht="14.25">
      <c r="A21" s="2" t="s">
        <v>23</v>
      </c>
      <c r="B21" s="6">
        <v>80</v>
      </c>
      <c r="C21" s="2">
        <f>25+62.77</f>
        <v>87.77000000000001</v>
      </c>
      <c r="D21" s="2">
        <v>90</v>
      </c>
    </row>
    <row r="22" spans="1:4" ht="14.25">
      <c r="A22" s="2" t="s">
        <v>24</v>
      </c>
      <c r="B22" s="6">
        <v>500</v>
      </c>
      <c r="C22" s="2"/>
      <c r="D22" s="2">
        <v>500</v>
      </c>
    </row>
    <row r="23" spans="1:4" ht="14.25">
      <c r="A23" s="9" t="s">
        <v>25</v>
      </c>
      <c r="B23" s="10">
        <v>500</v>
      </c>
      <c r="C23" s="2"/>
      <c r="D23" s="2">
        <v>500</v>
      </c>
    </row>
    <row r="24" spans="1:4" ht="14.25">
      <c r="A24" s="7" t="s">
        <v>26</v>
      </c>
      <c r="B24" s="11">
        <f>SUM(B16:B23)</f>
        <v>4354</v>
      </c>
      <c r="C24" s="11">
        <f>SUM(C16:C23)</f>
        <v>1929.3899999999999</v>
      </c>
      <c r="D24" s="11">
        <f>SUM(D16:D23)</f>
        <v>6554</v>
      </c>
    </row>
    <row r="25" spans="1:4" ht="14.25">
      <c r="A25" s="7" t="s">
        <v>27</v>
      </c>
      <c r="B25" s="6">
        <v>16200</v>
      </c>
      <c r="C25" s="2"/>
      <c r="D25" s="2">
        <f>12828.5-600+110-68.2+2750</f>
        <v>15020.3</v>
      </c>
    </row>
    <row r="26" spans="1:4" ht="14.25">
      <c r="A26" s="12" t="s">
        <v>28</v>
      </c>
      <c r="B26" s="10">
        <f>SUM(B25,B24,B14)</f>
        <v>35034</v>
      </c>
      <c r="C26" s="10">
        <f>SUM(C25,C24,C14)</f>
        <v>13417.6</v>
      </c>
      <c r="D26" s="10">
        <f>SUM(D25,D24,D14)</f>
        <v>35699.3</v>
      </c>
    </row>
    <row r="27" spans="1:4" ht="14.25">
      <c r="A27" s="13" t="s">
        <v>29</v>
      </c>
      <c r="B27" s="8"/>
      <c r="C27" s="2">
        <f>400+5098.36+4338+2140.64+250</f>
        <v>12227</v>
      </c>
      <c r="D27" s="2"/>
    </row>
    <row r="28" spans="1:4" ht="14.25">
      <c r="A28" s="7" t="s">
        <v>30</v>
      </c>
      <c r="B28" s="6"/>
      <c r="C28" s="2">
        <v>21948.96</v>
      </c>
      <c r="D28" s="2"/>
    </row>
    <row r="29" spans="1:4" ht="14.25">
      <c r="A29" s="7" t="s">
        <v>31</v>
      </c>
      <c r="B29" s="14">
        <v>125</v>
      </c>
      <c r="C29" s="2"/>
      <c r="D29" s="8">
        <f>(D26-C28)/110</f>
        <v>125.00309090909094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Reggie</dc:creator>
  <cp:keywords/>
  <dc:description/>
  <cp:lastModifiedBy>Reggie</cp:lastModifiedBy>
  <dcterms:created xsi:type="dcterms:W3CDTF">2014-01-24T18:56:43Z</dcterms:created>
  <dcterms:modified xsi:type="dcterms:W3CDTF">2014-01-24T19:02:00Z</dcterms:modified>
  <cp:category/>
  <cp:version/>
  <cp:contentType/>
  <cp:contentStatus/>
</cp:coreProperties>
</file>